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104" i="1" l="1"/>
  <c r="E103" i="1"/>
  <c r="E102" i="1"/>
  <c r="E81" i="1"/>
  <c r="E99" i="1" s="1"/>
  <c r="E82" i="1"/>
  <c r="E101" i="1"/>
  <c r="E100" i="1"/>
  <c r="E98" i="1"/>
  <c r="E95" i="1"/>
  <c r="E94" i="1"/>
  <c r="E93" i="1"/>
  <c r="E28" i="1"/>
  <c r="E27" i="1"/>
  <c r="E84" i="1"/>
  <c r="E83" i="1"/>
  <c r="E80" i="1"/>
  <c r="E19" i="1"/>
  <c r="E18" i="1"/>
  <c r="E17" i="1"/>
  <c r="E16" i="1"/>
  <c r="E15" i="1"/>
  <c r="E66" i="1"/>
  <c r="E65" i="1"/>
  <c r="E64" i="1"/>
  <c r="E63" i="1"/>
  <c r="E62" i="1"/>
  <c r="E29" i="1"/>
  <c r="E85" i="1" l="1"/>
  <c r="E20" i="1"/>
  <c r="E67" i="1"/>
</calcChain>
</file>

<file path=xl/sharedStrings.xml><?xml version="1.0" encoding="utf-8"?>
<sst xmlns="http://schemas.openxmlformats.org/spreadsheetml/2006/main" count="287" uniqueCount="187">
  <si>
    <t>Kar</t>
  </si>
  <si>
    <t>Szervezeti egység</t>
  </si>
  <si>
    <t>Témavezető</t>
  </si>
  <si>
    <t>Pályázat címe</t>
  </si>
  <si>
    <t>Elnyert támogatás (Ft)</t>
  </si>
  <si>
    <t>ÁJK</t>
  </si>
  <si>
    <t>Kriminológia Tsz.</t>
  </si>
  <si>
    <t>BTK</t>
  </si>
  <si>
    <t>PPK</t>
  </si>
  <si>
    <t>Pszichológiai Intézet</t>
  </si>
  <si>
    <t>TTK</t>
  </si>
  <si>
    <t>Atomfizikai Tsz.</t>
  </si>
  <si>
    <t xml:space="preserve">BTK összesen: </t>
  </si>
  <si>
    <t>PPK összesen:</t>
  </si>
  <si>
    <t>TTK összesen:</t>
  </si>
  <si>
    <t>Karok összesen:</t>
  </si>
  <si>
    <t>Fizikai Intézet</t>
  </si>
  <si>
    <t>Olasz Nyelvi és Irodalmi Tsz.</t>
  </si>
  <si>
    <t>Állatrendszertani és Ökológiai Tsz.</t>
  </si>
  <si>
    <t>Általános és Alkalmazott Földtani Tsz.</t>
  </si>
  <si>
    <t>Immunológiai Tsz.</t>
  </si>
  <si>
    <t>Természetföldrajzi Tsz.</t>
  </si>
  <si>
    <t>BTK összesen:</t>
  </si>
  <si>
    <t>Összesen:</t>
  </si>
  <si>
    <t>Szociológia Tsz.</t>
  </si>
  <si>
    <t>Szöllősi Eszter</t>
  </si>
  <si>
    <t>EJC</t>
  </si>
  <si>
    <t>ÁJK összesen</t>
  </si>
  <si>
    <t>BTK összesen</t>
  </si>
  <si>
    <t>PPK összesen</t>
  </si>
  <si>
    <t>TÁTK összesen</t>
  </si>
  <si>
    <t>TTK összesen</t>
  </si>
  <si>
    <t>EJC összesen</t>
  </si>
  <si>
    <t>Karok mindösszesen:</t>
  </si>
  <si>
    <t>Kutatói kezdeményezésű témapályázat K_18</t>
  </si>
  <si>
    <t>Chronowski Nóra</t>
  </si>
  <si>
    <t>Alkotmányjogi Tanszék</t>
  </si>
  <si>
    <t>Németh Attila</t>
  </si>
  <si>
    <t xml:space="preserve">A demokrácia-elv normatív tartalma elméleti és gyakorlati szempontból, alkotmányjogi és uniós jogi megközelítésben </t>
  </si>
  <si>
    <t xml:space="preserve"> Mongol- és Belső-ázsiai Tsz.</t>
  </si>
  <si>
    <t>Birtalan Ágnes</t>
  </si>
  <si>
    <t>Komorjai László</t>
  </si>
  <si>
    <t>Filozófia Intézet</t>
  </si>
  <si>
    <t>Újkori és Jelenkori Filozófia Tsz.</t>
  </si>
  <si>
    <t>Olay Csaba</t>
  </si>
  <si>
    <t>Egzisztencia és értelmezés (Eötvös Loránd Tudományegyetem)</t>
  </si>
  <si>
    <t>Római filozófia és az irodalomi én</t>
  </si>
  <si>
    <t>Egy többnemzetiségű környezetben élő kisebbségi kultúra írott hagyománya: az ojrát írásbeliség kulturális és nyelvészeti aspektusai</t>
  </si>
  <si>
    <t>Tolcsvai Nagy Gábor</t>
  </si>
  <si>
    <t>A magyar nyelv igei konstrukciói. Használatalapú konstrukciós nyelvtani kutatás</t>
  </si>
  <si>
    <t>Magyar Nyelvtudományi és Finnugor Intézet</t>
  </si>
  <si>
    <t>Németh András</t>
  </si>
  <si>
    <t>Neveléstudományi Intézet</t>
  </si>
  <si>
    <t>A magyar neveléstudomány múltja és jelene – diszciplínafejlődés, tudományos kommunikáció (1970-2017)</t>
  </si>
  <si>
    <t>Németh Dezső</t>
  </si>
  <si>
    <t>Az implicit szekvenciatanulás egységes modellje felé</t>
  </si>
  <si>
    <t>Halász Gábor</t>
  </si>
  <si>
    <t>A pedagógusok folyamatos szakmai fejlődési modelljeinek vizsgálata a köznevelési rendszer, a szervezet és az egyén szintjén</t>
  </si>
  <si>
    <t>Wein Csizér Katalin</t>
  </si>
  <si>
    <t>Angol Alkalmazott Nyelvészeti Tsz.</t>
  </si>
  <si>
    <t>Egyéni különbségek és érzelmek az idegennyelv-tanulás folyamatában: többperspektívás megközelítés</t>
  </si>
  <si>
    <t>Felvinczi Katalin</t>
  </si>
  <si>
    <t>Addiktológiai problémák az általános populációban: a trendek nyomonkövetése és az alkalmazott módszertan megújítása</t>
  </si>
  <si>
    <t>Kovács I. Gábor</t>
  </si>
  <si>
    <t>A magyarországi polgári kori (1848-1944) egyetemi tanári professzió – mint tudáselit – utánpótlását adó történeti-szociológiai alakzatok azonosítása és a mobilitási mintázatok feltárása négy nemzedéknyi távlatban a professzorok adatgazdag családfái alapján</t>
  </si>
  <si>
    <t>Történeti Szociológia Tsz.</t>
  </si>
  <si>
    <t>TáTK</t>
  </si>
  <si>
    <t>Nagy Balázs</t>
  </si>
  <si>
    <t>A Tatárjárás Magyarországon és a mongol hódítás eurázsiai összefüggései</t>
  </si>
  <si>
    <t>Középkori és Kora Újkori Egyetemes Történeti Tsz.</t>
  </si>
  <si>
    <t>Petrovay Kristóf</t>
  </si>
  <si>
    <t>Veres I. Gábor</t>
  </si>
  <si>
    <t>Palla Gergely</t>
  </si>
  <si>
    <t>Grolmusz Vince</t>
  </si>
  <si>
    <t>Túri László</t>
  </si>
  <si>
    <t>Láng Győző</t>
  </si>
  <si>
    <t>Csámpai Antal</t>
  </si>
  <si>
    <t>Csikós Balázs</t>
  </si>
  <si>
    <t>Lenkey László</t>
  </si>
  <si>
    <t>Mészáros Róbert</t>
  </si>
  <si>
    <t>Pongrácz Rita</t>
  </si>
  <si>
    <t>Magyari Enikő</t>
  </si>
  <si>
    <t>Garamszegi László Zsolt</t>
  </si>
  <si>
    <t>Dosztányi Zsuzsanna</t>
  </si>
  <si>
    <t>Sármay Gabriella</t>
  </si>
  <si>
    <t>Visszacsatolások és fluktuációk szerepe a naptevékenység változásaiban</t>
  </si>
  <si>
    <t>Csillagászati Tsz.</t>
  </si>
  <si>
    <t>Konzorcium, fő p.: Az erős kölcsönhatás innovatív vizsgálata a CERN CMS kísérletben</t>
  </si>
  <si>
    <t>Optimális kollektív viselkedés magasdimenziós komplex rendszerekben</t>
  </si>
  <si>
    <t>Mesterséges intelligenciai eszközök fejlesztése bioinformatikai problémák megoldására</t>
  </si>
  <si>
    <t>Számítógéptudományi Tsz.</t>
  </si>
  <si>
    <t>Számítógépes szimulációk kondenzált fázisokban: az alapelvektől az alkalmazásokig</t>
  </si>
  <si>
    <t>Elektroaktív polimer filmek és polimer kompozitok alkalmazhatóságának vizsgálata környezetvédelmi szempontból fontos ionok detektálására és vizes oldatokból történő eltávolítására</t>
  </si>
  <si>
    <t>Potenciális rákellenes hatással rendelkező, elismert terápiás hatóanyagok szerkezeti egységeivel módosított ferrocén-cinkona hibridek szintézise, szerkezetmeghatározása és biológiai vizsgálata</t>
  </si>
  <si>
    <t>Differenciálgeometria és alkalmazásai</t>
  </si>
  <si>
    <t>Geometriai Tsz.</t>
  </si>
  <si>
    <t>Magyarország nagy felbontású 3D-os geotermikus modelljének az alapjai: a geotermikus adatbázis megújítása és alkalmazásai</t>
  </si>
  <si>
    <t>Földrajz- és Földtudományi Intézet</t>
  </si>
  <si>
    <t>Meteorológiai Tsz</t>
  </si>
  <si>
    <t>Konzorcium, fő p.: Radionuklidok és szálló por légköri terjedésének, koncentrációjának és ülepedésének meghatározása mérések és modellezés által</t>
  </si>
  <si>
    <t>Nagytérségű cirkulációs jellemzők hatása a regionális éghajlati viszonyokra: várható tendenciák, extrém események</t>
  </si>
  <si>
    <t>Bükkös és a tölgyes erdők holocén elterjedési dinamikájának vizsgálata a Kárpát-medencében</t>
  </si>
  <si>
    <t>Környezet- és Tájföldrajzi Tsz.</t>
  </si>
  <si>
    <t>A kultúra hierarchikus szerveződese a madárénekben: egyedi tulajdonságok, egyedek közötti interakciók és kommunikációs hálózatok</t>
  </si>
  <si>
    <t>Fehérje szintet szabályozó degron motívumok azonosítása</t>
  </si>
  <si>
    <t>Biokémiai Tsz.</t>
  </si>
  <si>
    <t>Regulátor B sejtek és follikuláris T sejt alcsoportok közötti együttműködés egészségesekben és gyulladásos autoimmun betegségben</t>
  </si>
  <si>
    <t>ÁJK összesen:</t>
  </si>
  <si>
    <t>TáTK összesen:</t>
  </si>
  <si>
    <t>Borbíró Andrea</t>
  </si>
  <si>
    <t>Elrettentés, címkézés és reintegráció - egy átfogó büntetési elmélet felé</t>
  </si>
  <si>
    <t>Tamás Ábel</t>
  </si>
  <si>
    <t>Simor Péter</t>
  </si>
  <si>
    <t>Kökönyei Gyöngyi</t>
  </si>
  <si>
    <t>Hajdu Tamás</t>
  </si>
  <si>
    <t>Kmetty Zoltán</t>
  </si>
  <si>
    <t>Sík Domonkos</t>
  </si>
  <si>
    <t>Eke Zsuzsanna</t>
  </si>
  <si>
    <t>Zábrádi Gergely</t>
  </si>
  <si>
    <t>Bérczi Kristóf</t>
  </si>
  <si>
    <t>Kern Anikó</t>
  </si>
  <si>
    <t>Az alvás mikrostruktúrájától a szubjektív élményekig: Kérgi hálózatok, információfeldolgozás és álomélmények pszichofiziológiai vizsgálata</t>
  </si>
  <si>
    <t>Fiatalok mentális és szomatikus egészsége a perszeveratív kogníciók kontextusában</t>
  </si>
  <si>
    <t>28 db</t>
  </si>
  <si>
    <t>12 db</t>
  </si>
  <si>
    <t>Kulturális hatás vagy vándorlás? Népesség- és életmódváltozások a Kárpát-medencében a Kr.e. 2. évezredben</t>
  </si>
  <si>
    <t>Embertani Tsz.</t>
  </si>
  <si>
    <t>Szöveg analitika és közösségi média kutatás</t>
  </si>
  <si>
    <t>Társadalomkutatások Módszertana Tsz.</t>
  </si>
  <si>
    <t>Szolidaritás a késő modernitásban</t>
  </si>
  <si>
    <t>Élelmiszerekkel rendeltetésszerűen érintkezésbe kerülő anyagokból kioldódó összetevők vizsgálata</t>
  </si>
  <si>
    <t>P-adikus aritmetika</t>
  </si>
  <si>
    <t>Matroid-optimalizálási problémák</t>
  </si>
  <si>
    <t>Algebra és Számelmélet Tsz.</t>
  </si>
  <si>
    <t>Biotikus és abiotikus tényezők hatásának vizsgálata a Kárpát-medencében műholdas távérzékelés alapján</t>
  </si>
  <si>
    <t>Űrkutató Csoport</t>
  </si>
  <si>
    <t>9 db</t>
  </si>
  <si>
    <t>Alkotmányjogi Tsz.</t>
  </si>
  <si>
    <t>Bodnár Eszter</t>
  </si>
  <si>
    <t>Reinhardt Melinda</t>
  </si>
  <si>
    <t>Ambrus István</t>
  </si>
  <si>
    <t>Fejős Gergely</t>
  </si>
  <si>
    <t>Belucz Bernadett</t>
  </si>
  <si>
    <t>Barta Gabriella</t>
  </si>
  <si>
    <t>Az összehasonlító jog szerepe az alkotmánybíráskodásban</t>
  </si>
  <si>
    <t>A nem öngyilkossági szándékkal történő önsértés összefüggései a személyiségvonásokkal, a szelf-regulációval és a társas hatásokkal</t>
  </si>
  <si>
    <t>Hogyan imádkozott a korai egyház? A legkorábbi keresztény imák papiruszon</t>
  </si>
  <si>
    <t xml:space="preserve">A 21. századi technológiai modernizációra adható jogi válaszok interdiszciplináris megközelítésben, különös tekintettel a büntetőjogra </t>
  </si>
  <si>
    <t>Táj és közösségek interakciója a neolitikumban: szocioökológiai változások modellezése Északkelet-Magyarországon Kr.e. 6000-4500 között</t>
  </si>
  <si>
    <t>Erősen csatolt kvantumrendszerek leírása funkcionális módszerekkel</t>
  </si>
  <si>
    <t>Előrelépés a napciklus térbeli szerkezetének és időbeli változásainak megértésében: 3D modellezés</t>
  </si>
  <si>
    <t>Földigiliszta bioszferoidok stabil szén- és oxigénizotóp arányai, mint ígéretes őskörnyezeti és paleoklíma proxik – tanulmányok lösz-paleotalaj sorozatokból</t>
  </si>
  <si>
    <t>Klímaváltozás hatása a gabona termésátlagokra az északi félteke síkságain</t>
  </si>
  <si>
    <t>Büntetőjogi Tsz.</t>
  </si>
  <si>
    <t>Régészettudományi Intézet</t>
  </si>
  <si>
    <t>Fiatal kutató által kezdeményezett kutatási témapályázat FK_18</t>
  </si>
  <si>
    <t>Posztdoktori Kiválósági Program PD_18</t>
  </si>
  <si>
    <t>Miklósi Ádám</t>
  </si>
  <si>
    <t>Falvay György Dávid</t>
  </si>
  <si>
    <t xml:space="preserve">A fejlődési zavarok korai felismerése és készségfejlesztés egy mozgásra ösztönző és automatikus mozgáselemző mobil-alkalmazással </t>
  </si>
  <si>
    <t>A Meditationes Vitae Christi hosszú olasz változatának kritikai kiadása</t>
  </si>
  <si>
    <t>2 db</t>
  </si>
  <si>
    <t>Rácz Zsófia</t>
  </si>
  <si>
    <t>Életmód-stratégiák a hun és gepida kori Kárpát-medencében</t>
  </si>
  <si>
    <t>Miskolczy Ambrus</t>
  </si>
  <si>
    <t>Pálfy József</t>
  </si>
  <si>
    <t>Csabai István</t>
  </si>
  <si>
    <t xml:space="preserve">Magyar, román történetek szembesítése. (A nagy történeti viták anatómiája) </t>
  </si>
  <si>
    <t>Kora jura ammonitesz biokronológia, globális kvantitatív biosztratigráfiai korreláció és radiometrikus koradatok integrálása a JET projekt új, nagyfelbontású kormodelljével</t>
  </si>
  <si>
    <t>Kozmológiai nagyskálás szerkezet vizsgálata észlelések és szimulációk segítségével</t>
  </si>
  <si>
    <t>Román Filológiai Tsz.</t>
  </si>
  <si>
    <t>4 db</t>
  </si>
  <si>
    <t>EJC összesen:</t>
  </si>
  <si>
    <t>Nemzetközi együttműködésen alapuló kutatási témapályázatok NN_18</t>
  </si>
  <si>
    <t xml:space="preserve"> Jelentős nemzetközi hatású, kiemelkedő eredményeket elért kutatócsoportok támogatása KH_18</t>
  </si>
  <si>
    <t>55 db</t>
  </si>
  <si>
    <t>Kémiai Intézet</t>
  </si>
  <si>
    <t>Etológia Tanszék</t>
  </si>
  <si>
    <t xml:space="preserve">Tóthné Mihálykó Ágnes </t>
  </si>
  <si>
    <t>Eötvös József Collegium</t>
  </si>
  <si>
    <t xml:space="preserve">Füzesi András </t>
  </si>
  <si>
    <t xml:space="preserve">Pinke Zsolt </t>
  </si>
  <si>
    <t>Az antik líra határterületei</t>
  </si>
  <si>
    <t>A madarak vérparazitás fertőzöttségét befolyásoló tényezők (Eötvös Loránd Tudományegyetem)</t>
  </si>
  <si>
    <t>A nyelv fenomenológiájának új megközelítése</t>
  </si>
  <si>
    <t xml:space="preserve">Összehasonlító Irodalom- és Kultúratudományi Tsz. </t>
  </si>
  <si>
    <t>Ókori és Középkori Filozófia Tsz.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</si>
</sst>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3" fontId="1" fillId="0" borderId="6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23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2" fillId="0" borderId="1" xfId="0" applyNumberFormat="1" applyFont="1" applyFill="1" applyBorder="1" applyAlignment="1" applyProtection="1">
      <alignment wrapText="1"/>
    </xf>
    <xf numFmtId="0" fontId="2" fillId="0" borderId="2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>
      <alignment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wrapText="1"/>
    </xf>
    <xf numFmtId="3" fontId="2" fillId="0" borderId="6" xfId="0" applyNumberFormat="1" applyFont="1" applyFill="1" applyBorder="1" applyAlignment="1" applyProtection="1">
      <alignment wrapText="1"/>
    </xf>
    <xf numFmtId="0" fontId="1" fillId="0" borderId="20" xfId="0" applyFont="1" applyBorder="1" applyAlignment="1">
      <alignment horizontal="center" wrapText="1"/>
    </xf>
    <xf numFmtId="0" fontId="3" fillId="0" borderId="7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>
      <alignment wrapText="1"/>
    </xf>
    <xf numFmtId="3" fontId="3" fillId="0" borderId="9" xfId="0" applyNumberFormat="1" applyFont="1" applyFill="1" applyBorder="1" applyAlignment="1" applyProtection="1">
      <alignment wrapText="1"/>
    </xf>
    <xf numFmtId="0" fontId="3" fillId="0" borderId="16" xfId="0" applyNumberFormat="1" applyFont="1" applyFill="1" applyBorder="1" applyAlignment="1" applyProtection="1">
      <alignment wrapText="1"/>
    </xf>
    <xf numFmtId="0" fontId="3" fillId="0" borderId="17" xfId="0" applyNumberFormat="1" applyFont="1" applyFill="1" applyBorder="1" applyAlignment="1" applyProtection="1">
      <alignment wrapText="1"/>
    </xf>
    <xf numFmtId="3" fontId="3" fillId="0" borderId="18" xfId="0" applyNumberFormat="1" applyFont="1" applyFill="1" applyBorder="1" applyAlignment="1" applyProtection="1">
      <alignment wrapText="1"/>
    </xf>
    <xf numFmtId="3" fontId="2" fillId="0" borderId="19" xfId="0" applyNumberFormat="1" applyFont="1" applyFill="1" applyBorder="1" applyAlignment="1" applyProtection="1">
      <alignment wrapText="1"/>
    </xf>
    <xf numFmtId="3" fontId="2" fillId="0" borderId="9" xfId="0" applyNumberFormat="1" applyFont="1" applyFill="1" applyBorder="1" applyAlignment="1" applyProtection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>
      <selection activeCell="B77" sqref="B77"/>
    </sheetView>
  </sheetViews>
  <sheetFormatPr defaultRowHeight="15" x14ac:dyDescent="0.25"/>
  <cols>
    <col min="1" max="1" width="9.140625" style="30"/>
    <col min="2" max="2" width="24.85546875" style="30" customWidth="1"/>
    <col min="3" max="3" width="20.42578125" style="30" customWidth="1"/>
    <col min="4" max="4" width="63.28515625" style="30" customWidth="1"/>
    <col min="5" max="5" width="16.7109375" style="34" customWidth="1"/>
    <col min="6" max="6" width="9.140625" style="30"/>
    <col min="7" max="7" width="12.28515625" style="30" bestFit="1" customWidth="1"/>
    <col min="8" max="16384" width="9.140625" style="30"/>
  </cols>
  <sheetData>
    <row r="1" spans="1:6" x14ac:dyDescent="0.25">
      <c r="A1" s="21" t="s">
        <v>155</v>
      </c>
      <c r="B1" s="22"/>
      <c r="C1" s="22"/>
      <c r="D1" s="22"/>
      <c r="E1" s="43"/>
    </row>
    <row r="2" spans="1:6" ht="30" x14ac:dyDescent="0.25">
      <c r="A2" s="44" t="s">
        <v>0</v>
      </c>
      <c r="B2" s="45" t="s">
        <v>1</v>
      </c>
      <c r="C2" s="45" t="s">
        <v>2</v>
      </c>
      <c r="D2" s="45" t="s">
        <v>3</v>
      </c>
      <c r="E2" s="46" t="s">
        <v>4</v>
      </c>
    </row>
    <row r="3" spans="1:6" ht="30" x14ac:dyDescent="0.25">
      <c r="A3" s="31" t="s">
        <v>5</v>
      </c>
      <c r="B3" s="32" t="s">
        <v>6</v>
      </c>
      <c r="C3" s="32" t="s">
        <v>109</v>
      </c>
      <c r="D3" s="32" t="s">
        <v>110</v>
      </c>
      <c r="E3" s="33">
        <v>27224000</v>
      </c>
    </row>
    <row r="4" spans="1:6" ht="30" x14ac:dyDescent="0.25">
      <c r="A4" s="31" t="s">
        <v>7</v>
      </c>
      <c r="B4" s="32" t="s">
        <v>185</v>
      </c>
      <c r="C4" s="32" t="s">
        <v>111</v>
      </c>
      <c r="D4" s="32" t="s">
        <v>182</v>
      </c>
      <c r="E4" s="33">
        <v>11977000</v>
      </c>
    </row>
    <row r="5" spans="1:6" ht="45" x14ac:dyDescent="0.25">
      <c r="A5" s="31" t="s">
        <v>8</v>
      </c>
      <c r="B5" s="32" t="s">
        <v>9</v>
      </c>
      <c r="C5" s="32" t="s">
        <v>112</v>
      </c>
      <c r="D5" s="32" t="s">
        <v>121</v>
      </c>
      <c r="E5" s="33">
        <v>39897000</v>
      </c>
    </row>
    <row r="6" spans="1:6" ht="30" x14ac:dyDescent="0.25">
      <c r="A6" s="31" t="s">
        <v>8</v>
      </c>
      <c r="B6" s="32" t="s">
        <v>9</v>
      </c>
      <c r="C6" s="32" t="s">
        <v>113</v>
      </c>
      <c r="D6" s="32" t="s">
        <v>122</v>
      </c>
      <c r="E6" s="33">
        <v>37323000</v>
      </c>
    </row>
    <row r="7" spans="1:6" x14ac:dyDescent="0.25">
      <c r="A7" s="31" t="s">
        <v>66</v>
      </c>
      <c r="B7" s="32" t="s">
        <v>24</v>
      </c>
      <c r="C7" s="32" t="s">
        <v>116</v>
      </c>
      <c r="D7" s="32" t="s">
        <v>129</v>
      </c>
      <c r="E7" s="33">
        <v>9390000</v>
      </c>
    </row>
    <row r="8" spans="1:6" ht="30" x14ac:dyDescent="0.25">
      <c r="A8" s="31" t="s">
        <v>66</v>
      </c>
      <c r="B8" s="32" t="s">
        <v>128</v>
      </c>
      <c r="C8" s="32" t="s">
        <v>115</v>
      </c>
      <c r="D8" s="32" t="s">
        <v>127</v>
      </c>
      <c r="E8" s="33">
        <v>11480000</v>
      </c>
    </row>
    <row r="9" spans="1:6" ht="30" x14ac:dyDescent="0.25">
      <c r="A9" s="31" t="s">
        <v>10</v>
      </c>
      <c r="B9" s="32" t="s">
        <v>133</v>
      </c>
      <c r="C9" s="32" t="s">
        <v>118</v>
      </c>
      <c r="D9" s="32" t="s">
        <v>131</v>
      </c>
      <c r="E9" s="33">
        <v>15325000</v>
      </c>
    </row>
    <row r="10" spans="1:6" ht="30" x14ac:dyDescent="0.25">
      <c r="A10" s="31" t="s">
        <v>10</v>
      </c>
      <c r="B10" s="32" t="s">
        <v>18</v>
      </c>
      <c r="C10" s="32" t="s">
        <v>25</v>
      </c>
      <c r="D10" s="32" t="s">
        <v>183</v>
      </c>
      <c r="E10" s="33">
        <v>39998000</v>
      </c>
    </row>
    <row r="11" spans="1:6" ht="30" x14ac:dyDescent="0.25">
      <c r="A11" s="31" t="s">
        <v>10</v>
      </c>
      <c r="B11" s="32" t="s">
        <v>176</v>
      </c>
      <c r="C11" s="32" t="s">
        <v>117</v>
      </c>
      <c r="D11" s="32" t="s">
        <v>130</v>
      </c>
      <c r="E11" s="33">
        <v>36813000</v>
      </c>
    </row>
    <row r="12" spans="1:6" ht="30" x14ac:dyDescent="0.25">
      <c r="A12" s="31" t="s">
        <v>10</v>
      </c>
      <c r="B12" s="32" t="s">
        <v>126</v>
      </c>
      <c r="C12" s="32" t="s">
        <v>114</v>
      </c>
      <c r="D12" s="32" t="s">
        <v>125</v>
      </c>
      <c r="E12" s="33">
        <v>39117000</v>
      </c>
    </row>
    <row r="13" spans="1:6" x14ac:dyDescent="0.25">
      <c r="A13" s="31" t="s">
        <v>10</v>
      </c>
      <c r="B13" s="32" t="s">
        <v>90</v>
      </c>
      <c r="C13" s="32" t="s">
        <v>119</v>
      </c>
      <c r="D13" s="32" t="s">
        <v>132</v>
      </c>
      <c r="E13" s="33">
        <v>19860000</v>
      </c>
    </row>
    <row r="14" spans="1:6" ht="30.75" thickBot="1" x14ac:dyDescent="0.3">
      <c r="A14" s="31" t="s">
        <v>10</v>
      </c>
      <c r="B14" s="32" t="s">
        <v>135</v>
      </c>
      <c r="C14" s="32" t="s">
        <v>120</v>
      </c>
      <c r="D14" s="32" t="s">
        <v>134</v>
      </c>
      <c r="E14" s="33">
        <v>27792000</v>
      </c>
      <c r="F14" s="10"/>
    </row>
    <row r="15" spans="1:6" x14ac:dyDescent="0.25">
      <c r="A15" s="18" t="s">
        <v>107</v>
      </c>
      <c r="B15" s="19"/>
      <c r="C15" s="19"/>
      <c r="D15" s="20"/>
      <c r="E15" s="1">
        <f>E3</f>
        <v>27224000</v>
      </c>
    </row>
    <row r="16" spans="1:6" x14ac:dyDescent="0.25">
      <c r="A16" s="15" t="s">
        <v>12</v>
      </c>
      <c r="B16" s="16"/>
      <c r="C16" s="16"/>
      <c r="D16" s="17"/>
      <c r="E16" s="2">
        <f>E4</f>
        <v>11977000</v>
      </c>
    </row>
    <row r="17" spans="1:7" x14ac:dyDescent="0.25">
      <c r="A17" s="15" t="s">
        <v>13</v>
      </c>
      <c r="B17" s="16"/>
      <c r="C17" s="16"/>
      <c r="D17" s="17"/>
      <c r="E17" s="2">
        <f>E5+E6</f>
        <v>77220000</v>
      </c>
    </row>
    <row r="18" spans="1:7" x14ac:dyDescent="0.25">
      <c r="A18" s="15" t="s">
        <v>108</v>
      </c>
      <c r="B18" s="16"/>
      <c r="C18" s="16"/>
      <c r="D18" s="17"/>
      <c r="E18" s="2">
        <f>E7+E8</f>
        <v>20870000</v>
      </c>
    </row>
    <row r="19" spans="1:7" x14ac:dyDescent="0.25">
      <c r="A19" s="15" t="s">
        <v>14</v>
      </c>
      <c r="B19" s="16"/>
      <c r="C19" s="16"/>
      <c r="D19" s="17"/>
      <c r="E19" s="2">
        <f>E9+E10+E11+E12+E13+E14</f>
        <v>178905000</v>
      </c>
    </row>
    <row r="20" spans="1:7" s="4" customFormat="1" ht="15.75" thickBot="1" x14ac:dyDescent="0.3">
      <c r="A20" s="28" t="s">
        <v>15</v>
      </c>
      <c r="B20" s="29"/>
      <c r="C20" s="29"/>
      <c r="D20" s="29"/>
      <c r="E20" s="3">
        <f>SUM(E15:E19)</f>
        <v>316196000</v>
      </c>
      <c r="F20" s="10" t="s">
        <v>124</v>
      </c>
      <c r="G20" s="7"/>
    </row>
    <row r="21" spans="1:7" s="4" customFormat="1" x14ac:dyDescent="0.25">
      <c r="A21" s="8"/>
      <c r="B21" s="8"/>
      <c r="C21" s="8"/>
      <c r="D21" s="8"/>
      <c r="E21" s="9"/>
      <c r="G21" s="7"/>
    </row>
    <row r="22" spans="1:7" ht="15.75" thickBot="1" x14ac:dyDescent="0.3"/>
    <row r="23" spans="1:7" s="4" customFormat="1" x14ac:dyDescent="0.25">
      <c r="A23" s="21" t="s">
        <v>174</v>
      </c>
      <c r="B23" s="22"/>
      <c r="C23" s="22"/>
      <c r="D23" s="22"/>
      <c r="E23" s="43"/>
    </row>
    <row r="24" spans="1:7" ht="30" x14ac:dyDescent="0.25">
      <c r="A24" s="44" t="s">
        <v>0</v>
      </c>
      <c r="B24" s="45" t="s">
        <v>1</v>
      </c>
      <c r="C24" s="45" t="s">
        <v>2</v>
      </c>
      <c r="D24" s="45" t="s">
        <v>3</v>
      </c>
      <c r="E24" s="46" t="s">
        <v>4</v>
      </c>
    </row>
    <row r="25" spans="1:7" ht="30" x14ac:dyDescent="0.25">
      <c r="A25" s="31" t="s">
        <v>7</v>
      </c>
      <c r="B25" s="32" t="s">
        <v>17</v>
      </c>
      <c r="C25" s="32" t="s">
        <v>158</v>
      </c>
      <c r="D25" s="32" t="s">
        <v>160</v>
      </c>
      <c r="E25" s="33">
        <v>19892000</v>
      </c>
    </row>
    <row r="26" spans="1:7" ht="45.75" thickBot="1" x14ac:dyDescent="0.3">
      <c r="A26" s="35" t="s">
        <v>10</v>
      </c>
      <c r="B26" s="36" t="s">
        <v>177</v>
      </c>
      <c r="C26" s="36" t="s">
        <v>157</v>
      </c>
      <c r="D26" s="36" t="s">
        <v>159</v>
      </c>
      <c r="E26" s="37">
        <v>19992000</v>
      </c>
      <c r="F26" s="10"/>
    </row>
    <row r="27" spans="1:7" x14ac:dyDescent="0.25">
      <c r="A27" s="18" t="s">
        <v>22</v>
      </c>
      <c r="B27" s="19"/>
      <c r="C27" s="19"/>
      <c r="D27" s="20"/>
      <c r="E27" s="38">
        <f>E25</f>
        <v>19892000</v>
      </c>
    </row>
    <row r="28" spans="1:7" x14ac:dyDescent="0.25">
      <c r="A28" s="15" t="s">
        <v>14</v>
      </c>
      <c r="B28" s="16"/>
      <c r="C28" s="16"/>
      <c r="D28" s="17"/>
      <c r="E28" s="39">
        <f>E26</f>
        <v>19992000</v>
      </c>
    </row>
    <row r="29" spans="1:7" s="4" customFormat="1" ht="15.75" thickBot="1" x14ac:dyDescent="0.3">
      <c r="A29" s="28" t="s">
        <v>15</v>
      </c>
      <c r="B29" s="29"/>
      <c r="C29" s="29"/>
      <c r="D29" s="29"/>
      <c r="E29" s="3">
        <f>SUM(E25:E26)</f>
        <v>39884000</v>
      </c>
      <c r="F29" s="10" t="s">
        <v>161</v>
      </c>
    </row>
    <row r="30" spans="1:7" s="4" customFormat="1" x14ac:dyDescent="0.25">
      <c r="A30" s="8"/>
      <c r="B30" s="8"/>
      <c r="C30" s="8"/>
      <c r="D30" s="8"/>
      <c r="E30" s="9"/>
    </row>
    <row r="31" spans="1:7" ht="15.75" thickBot="1" x14ac:dyDescent="0.3"/>
    <row r="32" spans="1:7" x14ac:dyDescent="0.25">
      <c r="A32" s="21" t="s">
        <v>34</v>
      </c>
      <c r="B32" s="22"/>
      <c r="C32" s="22"/>
      <c r="D32" s="22"/>
      <c r="E32" s="43"/>
    </row>
    <row r="33" spans="1:5" ht="30" x14ac:dyDescent="0.25">
      <c r="A33" s="44" t="s">
        <v>0</v>
      </c>
      <c r="B33" s="45" t="s">
        <v>1</v>
      </c>
      <c r="C33" s="45" t="s">
        <v>2</v>
      </c>
      <c r="D33" s="45" t="s">
        <v>3</v>
      </c>
      <c r="E33" s="46" t="s">
        <v>4</v>
      </c>
    </row>
    <row r="34" spans="1:5" ht="30" x14ac:dyDescent="0.25">
      <c r="A34" s="31" t="s">
        <v>5</v>
      </c>
      <c r="B34" s="32" t="s">
        <v>36</v>
      </c>
      <c r="C34" s="32" t="s">
        <v>35</v>
      </c>
      <c r="D34" s="32" t="s">
        <v>38</v>
      </c>
      <c r="E34" s="33">
        <v>22170000</v>
      </c>
    </row>
    <row r="35" spans="1:5" ht="30" x14ac:dyDescent="0.25">
      <c r="A35" s="31" t="s">
        <v>7</v>
      </c>
      <c r="B35" s="32" t="s">
        <v>39</v>
      </c>
      <c r="C35" s="32" t="s">
        <v>40</v>
      </c>
      <c r="D35" s="32" t="s">
        <v>47</v>
      </c>
      <c r="E35" s="33">
        <v>27260000</v>
      </c>
    </row>
    <row r="36" spans="1:5" ht="30" x14ac:dyDescent="0.25">
      <c r="A36" s="31" t="s">
        <v>7</v>
      </c>
      <c r="B36" s="32" t="s">
        <v>59</v>
      </c>
      <c r="C36" s="32" t="s">
        <v>58</v>
      </c>
      <c r="D36" s="32" t="s">
        <v>60</v>
      </c>
      <c r="E36" s="33">
        <v>34268000</v>
      </c>
    </row>
    <row r="37" spans="1:5" x14ac:dyDescent="0.25">
      <c r="A37" s="31" t="s">
        <v>7</v>
      </c>
      <c r="B37" s="32" t="s">
        <v>42</v>
      </c>
      <c r="C37" s="32" t="s">
        <v>41</v>
      </c>
      <c r="D37" s="32" t="s">
        <v>184</v>
      </c>
      <c r="E37" s="33">
        <v>12438000</v>
      </c>
    </row>
    <row r="38" spans="1:5" ht="30" x14ac:dyDescent="0.25">
      <c r="A38" s="31" t="s">
        <v>7</v>
      </c>
      <c r="B38" s="32" t="s">
        <v>69</v>
      </c>
      <c r="C38" s="32" t="s">
        <v>67</v>
      </c>
      <c r="D38" s="32" t="s">
        <v>68</v>
      </c>
      <c r="E38" s="33">
        <v>39804000</v>
      </c>
    </row>
    <row r="39" spans="1:5" ht="30" x14ac:dyDescent="0.25">
      <c r="A39" s="31" t="s">
        <v>7</v>
      </c>
      <c r="B39" s="32" t="s">
        <v>50</v>
      </c>
      <c r="C39" s="32" t="s">
        <v>48</v>
      </c>
      <c r="D39" s="32" t="s">
        <v>49</v>
      </c>
      <c r="E39" s="33">
        <v>35439000</v>
      </c>
    </row>
    <row r="40" spans="1:5" ht="30" x14ac:dyDescent="0.25">
      <c r="A40" s="31" t="s">
        <v>7</v>
      </c>
      <c r="B40" s="32" t="s">
        <v>186</v>
      </c>
      <c r="C40" s="32" t="s">
        <v>37</v>
      </c>
      <c r="D40" s="32" t="s">
        <v>46</v>
      </c>
      <c r="E40" s="33">
        <v>16504000</v>
      </c>
    </row>
    <row r="41" spans="1:5" ht="30" x14ac:dyDescent="0.25">
      <c r="A41" s="31" t="s">
        <v>7</v>
      </c>
      <c r="B41" s="32" t="s">
        <v>43</v>
      </c>
      <c r="C41" s="32" t="s">
        <v>44</v>
      </c>
      <c r="D41" s="32" t="s">
        <v>45</v>
      </c>
      <c r="E41" s="33">
        <v>12000000</v>
      </c>
    </row>
    <row r="42" spans="1:5" ht="30" x14ac:dyDescent="0.25">
      <c r="A42" s="31" t="s">
        <v>8</v>
      </c>
      <c r="B42" s="32" t="s">
        <v>52</v>
      </c>
      <c r="C42" s="32" t="s">
        <v>51</v>
      </c>
      <c r="D42" s="32" t="s">
        <v>53</v>
      </c>
      <c r="E42" s="33">
        <v>33365000</v>
      </c>
    </row>
    <row r="43" spans="1:5" ht="30" x14ac:dyDescent="0.25">
      <c r="A43" s="31" t="s">
        <v>8</v>
      </c>
      <c r="B43" s="32" t="s">
        <v>52</v>
      </c>
      <c r="C43" s="32" t="s">
        <v>56</v>
      </c>
      <c r="D43" s="32" t="s">
        <v>57</v>
      </c>
      <c r="E43" s="33">
        <v>37212000</v>
      </c>
    </row>
    <row r="44" spans="1:5" x14ac:dyDescent="0.25">
      <c r="A44" s="31" t="s">
        <v>8</v>
      </c>
      <c r="B44" s="32" t="s">
        <v>9</v>
      </c>
      <c r="C44" s="32" t="s">
        <v>54</v>
      </c>
      <c r="D44" s="32" t="s">
        <v>55</v>
      </c>
      <c r="E44" s="33">
        <v>45336000</v>
      </c>
    </row>
    <row r="45" spans="1:5" ht="30" x14ac:dyDescent="0.25">
      <c r="A45" s="31" t="s">
        <v>8</v>
      </c>
      <c r="B45" s="32" t="s">
        <v>9</v>
      </c>
      <c r="C45" s="32" t="s">
        <v>61</v>
      </c>
      <c r="D45" s="32" t="s">
        <v>62</v>
      </c>
      <c r="E45" s="33">
        <v>26537000</v>
      </c>
    </row>
    <row r="46" spans="1:5" ht="60" x14ac:dyDescent="0.25">
      <c r="A46" s="31" t="s">
        <v>66</v>
      </c>
      <c r="B46" s="32" t="s">
        <v>65</v>
      </c>
      <c r="C46" s="32" t="s">
        <v>63</v>
      </c>
      <c r="D46" s="32" t="s">
        <v>64</v>
      </c>
      <c r="E46" s="33">
        <v>20412000</v>
      </c>
    </row>
    <row r="47" spans="1:5" ht="45" x14ac:dyDescent="0.25">
      <c r="A47" s="31" t="s">
        <v>10</v>
      </c>
      <c r="B47" s="32" t="s">
        <v>18</v>
      </c>
      <c r="C47" s="32" t="s">
        <v>82</v>
      </c>
      <c r="D47" s="32" t="s">
        <v>103</v>
      </c>
      <c r="E47" s="33">
        <v>47236000</v>
      </c>
    </row>
    <row r="48" spans="1:5" x14ac:dyDescent="0.25">
      <c r="A48" s="31" t="s">
        <v>10</v>
      </c>
      <c r="B48" s="32" t="s">
        <v>105</v>
      </c>
      <c r="C48" s="32" t="s">
        <v>83</v>
      </c>
      <c r="D48" s="32" t="s">
        <v>104</v>
      </c>
      <c r="E48" s="33">
        <v>47989000</v>
      </c>
    </row>
    <row r="49" spans="1:6" ht="30" x14ac:dyDescent="0.25">
      <c r="A49" s="31" t="s">
        <v>10</v>
      </c>
      <c r="B49" s="32" t="s">
        <v>16</v>
      </c>
      <c r="C49" s="32" t="s">
        <v>72</v>
      </c>
      <c r="D49" s="32" t="s">
        <v>88</v>
      </c>
      <c r="E49" s="33">
        <v>46780000</v>
      </c>
    </row>
    <row r="50" spans="1:6" ht="30" x14ac:dyDescent="0.25">
      <c r="A50" s="31" t="s">
        <v>10</v>
      </c>
      <c r="B50" s="32" t="s">
        <v>86</v>
      </c>
      <c r="C50" s="32" t="s">
        <v>70</v>
      </c>
      <c r="D50" s="32" t="s">
        <v>85</v>
      </c>
      <c r="E50" s="33">
        <v>39772000</v>
      </c>
    </row>
    <row r="51" spans="1:6" ht="30" x14ac:dyDescent="0.25">
      <c r="A51" s="31" t="s">
        <v>10</v>
      </c>
      <c r="B51" s="32" t="s">
        <v>16</v>
      </c>
      <c r="C51" s="32" t="s">
        <v>71</v>
      </c>
      <c r="D51" s="32" t="s">
        <v>87</v>
      </c>
      <c r="E51" s="33">
        <v>18786000</v>
      </c>
    </row>
    <row r="52" spans="1:6" ht="30" x14ac:dyDescent="0.25">
      <c r="A52" s="31" t="s">
        <v>10</v>
      </c>
      <c r="B52" s="32" t="s">
        <v>176</v>
      </c>
      <c r="C52" s="32" t="s">
        <v>74</v>
      </c>
      <c r="D52" s="32" t="s">
        <v>91</v>
      </c>
      <c r="E52" s="33">
        <v>45722000</v>
      </c>
    </row>
    <row r="53" spans="1:6" ht="45" x14ac:dyDescent="0.25">
      <c r="A53" s="31" t="s">
        <v>10</v>
      </c>
      <c r="B53" s="32" t="s">
        <v>176</v>
      </c>
      <c r="C53" s="32" t="s">
        <v>75</v>
      </c>
      <c r="D53" s="32" t="s">
        <v>92</v>
      </c>
      <c r="E53" s="33">
        <v>47083000</v>
      </c>
    </row>
    <row r="54" spans="1:6" ht="30" x14ac:dyDescent="0.25">
      <c r="A54" s="31" t="s">
        <v>10</v>
      </c>
      <c r="B54" s="32" t="s">
        <v>97</v>
      </c>
      <c r="C54" s="32" t="s">
        <v>78</v>
      </c>
      <c r="D54" s="32" t="s">
        <v>96</v>
      </c>
      <c r="E54" s="33">
        <v>33895000</v>
      </c>
    </row>
    <row r="55" spans="1:6" x14ac:dyDescent="0.25">
      <c r="A55" s="31" t="s">
        <v>10</v>
      </c>
      <c r="B55" s="32" t="s">
        <v>95</v>
      </c>
      <c r="C55" s="32" t="s">
        <v>77</v>
      </c>
      <c r="D55" s="32" t="s">
        <v>94</v>
      </c>
      <c r="E55" s="33">
        <v>9996000</v>
      </c>
    </row>
    <row r="56" spans="1:6" ht="45" x14ac:dyDescent="0.25">
      <c r="A56" s="31" t="s">
        <v>10</v>
      </c>
      <c r="B56" s="32" t="s">
        <v>20</v>
      </c>
      <c r="C56" s="32" t="s">
        <v>84</v>
      </c>
      <c r="D56" s="32" t="s">
        <v>106</v>
      </c>
      <c r="E56" s="33">
        <v>47716000</v>
      </c>
    </row>
    <row r="57" spans="1:6" ht="30" x14ac:dyDescent="0.25">
      <c r="A57" s="31" t="s">
        <v>10</v>
      </c>
      <c r="B57" s="32" t="s">
        <v>102</v>
      </c>
      <c r="C57" s="32" t="s">
        <v>81</v>
      </c>
      <c r="D57" s="32" t="s">
        <v>101</v>
      </c>
      <c r="E57" s="33">
        <v>22044000</v>
      </c>
    </row>
    <row r="58" spans="1:6" ht="45" x14ac:dyDescent="0.25">
      <c r="A58" s="31" t="s">
        <v>10</v>
      </c>
      <c r="B58" s="32" t="s">
        <v>98</v>
      </c>
      <c r="C58" s="32" t="s">
        <v>79</v>
      </c>
      <c r="D58" s="32" t="s">
        <v>99</v>
      </c>
      <c r="E58" s="33">
        <v>23887000</v>
      </c>
    </row>
    <row r="59" spans="1:6" ht="30" x14ac:dyDescent="0.25">
      <c r="A59" s="31" t="s">
        <v>10</v>
      </c>
      <c r="B59" s="32" t="s">
        <v>98</v>
      </c>
      <c r="C59" s="32" t="s">
        <v>80</v>
      </c>
      <c r="D59" s="32" t="s">
        <v>100</v>
      </c>
      <c r="E59" s="33">
        <v>29980000</v>
      </c>
    </row>
    <row r="60" spans="1:6" ht="30" x14ac:dyDescent="0.25">
      <c r="A60" s="31" t="s">
        <v>10</v>
      </c>
      <c r="B60" s="32" t="s">
        <v>90</v>
      </c>
      <c r="C60" s="32" t="s">
        <v>73</v>
      </c>
      <c r="D60" s="32" t="s">
        <v>89</v>
      </c>
      <c r="E60" s="33">
        <v>48000000</v>
      </c>
    </row>
    <row r="61" spans="1:6" ht="45.75" thickBot="1" x14ac:dyDescent="0.3">
      <c r="A61" s="40" t="s">
        <v>10</v>
      </c>
      <c r="B61" s="41" t="s">
        <v>176</v>
      </c>
      <c r="C61" s="41" t="s">
        <v>76</v>
      </c>
      <c r="D61" s="41" t="s">
        <v>93</v>
      </c>
      <c r="E61" s="39">
        <v>47920000</v>
      </c>
      <c r="F61" s="10"/>
    </row>
    <row r="62" spans="1:6" x14ac:dyDescent="0.25">
      <c r="A62" s="18" t="s">
        <v>107</v>
      </c>
      <c r="B62" s="19"/>
      <c r="C62" s="19"/>
      <c r="D62" s="20"/>
      <c r="E62" s="1">
        <f>E34</f>
        <v>22170000</v>
      </c>
    </row>
    <row r="63" spans="1:6" x14ac:dyDescent="0.25">
      <c r="A63" s="15" t="s">
        <v>22</v>
      </c>
      <c r="B63" s="16"/>
      <c r="C63" s="16"/>
      <c r="D63" s="17"/>
      <c r="E63" s="5">
        <f>E35+E36+E37+E38+E39+E40+E41</f>
        <v>177713000</v>
      </c>
    </row>
    <row r="64" spans="1:6" x14ac:dyDescent="0.25">
      <c r="A64" s="15" t="s">
        <v>13</v>
      </c>
      <c r="B64" s="16"/>
      <c r="C64" s="16"/>
      <c r="D64" s="17"/>
      <c r="E64" s="2">
        <f>E42+E43+E44+E45</f>
        <v>142450000</v>
      </c>
    </row>
    <row r="65" spans="1:7" x14ac:dyDescent="0.25">
      <c r="A65" s="15" t="s">
        <v>108</v>
      </c>
      <c r="B65" s="16"/>
      <c r="C65" s="16"/>
      <c r="D65" s="17"/>
      <c r="E65" s="2">
        <f>E46</f>
        <v>20412000</v>
      </c>
    </row>
    <row r="66" spans="1:7" x14ac:dyDescent="0.25">
      <c r="A66" s="15" t="s">
        <v>14</v>
      </c>
      <c r="B66" s="16"/>
      <c r="C66" s="16"/>
      <c r="D66" s="17"/>
      <c r="E66" s="2">
        <f>E47+E48+E49+E50+E51+E52+E53+E54+E55+E56+E57+E58+E59+E60+E61</f>
        <v>556806000</v>
      </c>
    </row>
    <row r="67" spans="1:7" s="4" customFormat="1" ht="15.75" thickBot="1" x14ac:dyDescent="0.3">
      <c r="A67" s="28" t="s">
        <v>23</v>
      </c>
      <c r="B67" s="29"/>
      <c r="C67" s="29"/>
      <c r="D67" s="29"/>
      <c r="E67" s="3">
        <f>SUM(E62:E66)</f>
        <v>919551000</v>
      </c>
      <c r="F67" s="10" t="s">
        <v>123</v>
      </c>
      <c r="G67" s="7"/>
    </row>
    <row r="68" spans="1:7" ht="15.75" thickBot="1" x14ac:dyDescent="0.3"/>
    <row r="69" spans="1:7" s="4" customFormat="1" ht="15.75" thickBot="1" x14ac:dyDescent="0.3">
      <c r="A69" s="47" t="s">
        <v>156</v>
      </c>
      <c r="B69" s="48"/>
      <c r="C69" s="48"/>
      <c r="D69" s="48"/>
      <c r="E69" s="49"/>
    </row>
    <row r="70" spans="1:7" ht="30" x14ac:dyDescent="0.25">
      <c r="A70" s="50" t="s">
        <v>0</v>
      </c>
      <c r="B70" s="51" t="s">
        <v>1</v>
      </c>
      <c r="C70" s="51" t="s">
        <v>2</v>
      </c>
      <c r="D70" s="51" t="s">
        <v>3</v>
      </c>
      <c r="E70" s="52" t="s">
        <v>4</v>
      </c>
    </row>
    <row r="71" spans="1:7" x14ac:dyDescent="0.25">
      <c r="A71" s="31" t="s">
        <v>5</v>
      </c>
      <c r="B71" s="32" t="s">
        <v>137</v>
      </c>
      <c r="C71" s="32" t="s">
        <v>138</v>
      </c>
      <c r="D71" s="32" t="s">
        <v>144</v>
      </c>
      <c r="E71" s="33">
        <v>15807000</v>
      </c>
    </row>
    <row r="72" spans="1:7" ht="45" x14ac:dyDescent="0.25">
      <c r="A72" s="31" t="s">
        <v>5</v>
      </c>
      <c r="B72" s="32" t="s">
        <v>153</v>
      </c>
      <c r="C72" s="32" t="s">
        <v>140</v>
      </c>
      <c r="D72" s="32" t="s">
        <v>147</v>
      </c>
      <c r="E72" s="33">
        <v>15807000</v>
      </c>
    </row>
    <row r="73" spans="1:7" ht="30" x14ac:dyDescent="0.25">
      <c r="A73" s="31" t="s">
        <v>26</v>
      </c>
      <c r="B73" s="32" t="s">
        <v>179</v>
      </c>
      <c r="C73" s="32" t="s">
        <v>178</v>
      </c>
      <c r="D73" s="32" t="s">
        <v>146</v>
      </c>
      <c r="E73" s="33">
        <v>15807000</v>
      </c>
    </row>
    <row r="74" spans="1:7" ht="45" x14ac:dyDescent="0.25">
      <c r="A74" s="31" t="s">
        <v>7</v>
      </c>
      <c r="B74" s="32" t="s">
        <v>154</v>
      </c>
      <c r="C74" s="32" t="s">
        <v>180</v>
      </c>
      <c r="D74" s="32" t="s">
        <v>148</v>
      </c>
      <c r="E74" s="33">
        <v>15807000</v>
      </c>
    </row>
    <row r="75" spans="1:7" ht="30" x14ac:dyDescent="0.25">
      <c r="A75" s="31" t="s">
        <v>8</v>
      </c>
      <c r="B75" s="32" t="s">
        <v>9</v>
      </c>
      <c r="C75" s="42" t="s">
        <v>139</v>
      </c>
      <c r="D75" s="32" t="s">
        <v>145</v>
      </c>
      <c r="E75" s="33">
        <v>15807000</v>
      </c>
    </row>
    <row r="76" spans="1:7" x14ac:dyDescent="0.25">
      <c r="A76" s="31" t="s">
        <v>10</v>
      </c>
      <c r="B76" s="32" t="s">
        <v>11</v>
      </c>
      <c r="C76" s="32" t="s">
        <v>141</v>
      </c>
      <c r="D76" s="32" t="s">
        <v>149</v>
      </c>
      <c r="E76" s="33">
        <v>15807000</v>
      </c>
    </row>
    <row r="77" spans="1:7" ht="30" x14ac:dyDescent="0.25">
      <c r="A77" s="31" t="s">
        <v>10</v>
      </c>
      <c r="B77" s="32" t="s">
        <v>86</v>
      </c>
      <c r="C77" s="32" t="s">
        <v>142</v>
      </c>
      <c r="D77" s="32" t="s">
        <v>150</v>
      </c>
      <c r="E77" s="33">
        <v>15807000</v>
      </c>
    </row>
    <row r="78" spans="1:7" ht="45" x14ac:dyDescent="0.25">
      <c r="A78" s="31" t="s">
        <v>10</v>
      </c>
      <c r="B78" s="32" t="s">
        <v>21</v>
      </c>
      <c r="C78" s="42" t="s">
        <v>143</v>
      </c>
      <c r="D78" s="32" t="s">
        <v>151</v>
      </c>
      <c r="E78" s="33">
        <v>15807000</v>
      </c>
    </row>
    <row r="79" spans="1:7" ht="30.75" thickBot="1" x14ac:dyDescent="0.3">
      <c r="A79" s="35" t="s">
        <v>10</v>
      </c>
      <c r="B79" s="36" t="s">
        <v>21</v>
      </c>
      <c r="C79" s="36" t="s">
        <v>181</v>
      </c>
      <c r="D79" s="36" t="s">
        <v>152</v>
      </c>
      <c r="E79" s="37">
        <v>15807000</v>
      </c>
      <c r="F79" s="10"/>
    </row>
    <row r="80" spans="1:7" x14ac:dyDescent="0.25">
      <c r="A80" s="18" t="s">
        <v>107</v>
      </c>
      <c r="B80" s="19"/>
      <c r="C80" s="19"/>
      <c r="D80" s="20"/>
      <c r="E80" s="1">
        <f>E71+E72</f>
        <v>31614000</v>
      </c>
    </row>
    <row r="81" spans="1:7" x14ac:dyDescent="0.25">
      <c r="A81" s="15" t="s">
        <v>22</v>
      </c>
      <c r="B81" s="16"/>
      <c r="C81" s="16"/>
      <c r="D81" s="17"/>
      <c r="E81" s="5">
        <f>E74</f>
        <v>15807000</v>
      </c>
    </row>
    <row r="82" spans="1:7" x14ac:dyDescent="0.25">
      <c r="A82" s="15" t="s">
        <v>172</v>
      </c>
      <c r="B82" s="16"/>
      <c r="C82" s="16"/>
      <c r="D82" s="17"/>
      <c r="E82" s="5">
        <f>E73</f>
        <v>15807000</v>
      </c>
    </row>
    <row r="83" spans="1:7" x14ac:dyDescent="0.25">
      <c r="A83" s="15" t="s">
        <v>13</v>
      </c>
      <c r="B83" s="16"/>
      <c r="C83" s="16"/>
      <c r="D83" s="17"/>
      <c r="E83" s="5">
        <f>E75</f>
        <v>15807000</v>
      </c>
      <c r="G83" s="34"/>
    </row>
    <row r="84" spans="1:7" x14ac:dyDescent="0.25">
      <c r="A84" s="15" t="s">
        <v>14</v>
      </c>
      <c r="B84" s="16"/>
      <c r="C84" s="16"/>
      <c r="D84" s="17"/>
      <c r="E84" s="2">
        <f>E76+E77+E78+E79</f>
        <v>63228000</v>
      </c>
    </row>
    <row r="85" spans="1:7" s="4" customFormat="1" ht="15.75" thickBot="1" x14ac:dyDescent="0.3">
      <c r="A85" s="28" t="s">
        <v>23</v>
      </c>
      <c r="B85" s="29"/>
      <c r="C85" s="29"/>
      <c r="D85" s="29"/>
      <c r="E85" s="3">
        <f>SUM(E80:E84)</f>
        <v>142263000</v>
      </c>
      <c r="F85" s="10" t="s">
        <v>136</v>
      </c>
    </row>
    <row r="86" spans="1:7" ht="15.75" thickBot="1" x14ac:dyDescent="0.3"/>
    <row r="87" spans="1:7" x14ac:dyDescent="0.25">
      <c r="A87" s="18" t="s">
        <v>173</v>
      </c>
      <c r="B87" s="19"/>
      <c r="C87" s="19"/>
      <c r="D87" s="19"/>
      <c r="E87" s="53"/>
    </row>
    <row r="88" spans="1:7" ht="30" x14ac:dyDescent="0.25">
      <c r="A88" s="44" t="s">
        <v>0</v>
      </c>
      <c r="B88" s="45" t="s">
        <v>1</v>
      </c>
      <c r="C88" s="45" t="s">
        <v>2</v>
      </c>
      <c r="D88" s="45" t="s">
        <v>3</v>
      </c>
      <c r="E88" s="46" t="s">
        <v>4</v>
      </c>
    </row>
    <row r="89" spans="1:7" ht="30" x14ac:dyDescent="0.25">
      <c r="A89" s="54" t="s">
        <v>7</v>
      </c>
      <c r="B89" s="55" t="s">
        <v>154</v>
      </c>
      <c r="C89" s="55" t="s">
        <v>162</v>
      </c>
      <c r="D89" s="55" t="s">
        <v>163</v>
      </c>
      <c r="E89" s="56">
        <v>45562000</v>
      </c>
    </row>
    <row r="90" spans="1:7" ht="30" x14ac:dyDescent="0.25">
      <c r="A90" s="54" t="s">
        <v>7</v>
      </c>
      <c r="B90" s="55" t="s">
        <v>170</v>
      </c>
      <c r="C90" s="55" t="s">
        <v>164</v>
      </c>
      <c r="D90" s="55" t="s">
        <v>167</v>
      </c>
      <c r="E90" s="56">
        <v>26114000</v>
      </c>
    </row>
    <row r="91" spans="1:7" ht="45" x14ac:dyDescent="0.25">
      <c r="A91" s="54" t="s">
        <v>10</v>
      </c>
      <c r="B91" s="55" t="s">
        <v>19</v>
      </c>
      <c r="C91" s="55" t="s">
        <v>165</v>
      </c>
      <c r="D91" s="55" t="s">
        <v>168</v>
      </c>
      <c r="E91" s="56">
        <v>15424000</v>
      </c>
    </row>
    <row r="92" spans="1:7" ht="30.75" thickBot="1" x14ac:dyDescent="0.3">
      <c r="A92" s="57" t="s">
        <v>10</v>
      </c>
      <c r="B92" s="58" t="s">
        <v>16</v>
      </c>
      <c r="C92" s="58" t="s">
        <v>166</v>
      </c>
      <c r="D92" s="58" t="s">
        <v>169</v>
      </c>
      <c r="E92" s="59">
        <v>45845000</v>
      </c>
      <c r="F92" s="10"/>
    </row>
    <row r="93" spans="1:7" x14ac:dyDescent="0.25">
      <c r="A93" s="21" t="s">
        <v>28</v>
      </c>
      <c r="B93" s="22"/>
      <c r="C93" s="22"/>
      <c r="D93" s="22"/>
      <c r="E93" s="60">
        <f>E89+E90</f>
        <v>71676000</v>
      </c>
    </row>
    <row r="94" spans="1:7" ht="15" customHeight="1" x14ac:dyDescent="0.25">
      <c r="A94" s="23" t="s">
        <v>31</v>
      </c>
      <c r="B94" s="24"/>
      <c r="C94" s="24"/>
      <c r="D94" s="24"/>
      <c r="E94" s="61">
        <f>E91+E92</f>
        <v>61269000</v>
      </c>
    </row>
    <row r="95" spans="1:7" ht="15.75" thickBot="1" x14ac:dyDescent="0.3">
      <c r="A95" s="25" t="s">
        <v>15</v>
      </c>
      <c r="B95" s="26"/>
      <c r="C95" s="26"/>
      <c r="D95" s="27"/>
      <c r="E95" s="3">
        <f>SUM(E93:E94)</f>
        <v>132945000</v>
      </c>
      <c r="F95" s="10" t="s">
        <v>171</v>
      </c>
      <c r="G95" s="34"/>
    </row>
    <row r="96" spans="1:7" x14ac:dyDescent="0.25">
      <c r="A96" s="8"/>
      <c r="B96" s="8"/>
      <c r="C96" s="8"/>
      <c r="D96" s="8"/>
      <c r="E96" s="9"/>
      <c r="G96" s="34"/>
    </row>
    <row r="97" spans="1:7" ht="15.75" thickBot="1" x14ac:dyDescent="0.3"/>
    <row r="98" spans="1:7" x14ac:dyDescent="0.25">
      <c r="A98" s="21" t="s">
        <v>27</v>
      </c>
      <c r="B98" s="22"/>
      <c r="C98" s="22"/>
      <c r="D98" s="22"/>
      <c r="E98" s="1">
        <f>E15+E62+E80</f>
        <v>81008000</v>
      </c>
    </row>
    <row r="99" spans="1:7" x14ac:dyDescent="0.25">
      <c r="A99" s="23" t="s">
        <v>28</v>
      </c>
      <c r="B99" s="24"/>
      <c r="C99" s="24"/>
      <c r="D99" s="24"/>
      <c r="E99" s="5">
        <f>E16+E27+E63+E81+E93</f>
        <v>297065000</v>
      </c>
    </row>
    <row r="100" spans="1:7" x14ac:dyDescent="0.25">
      <c r="A100" s="23" t="s">
        <v>29</v>
      </c>
      <c r="B100" s="24"/>
      <c r="C100" s="24"/>
      <c r="D100" s="24"/>
      <c r="E100" s="5">
        <f>E17+E64+E83</f>
        <v>235477000</v>
      </c>
    </row>
    <row r="101" spans="1:7" x14ac:dyDescent="0.25">
      <c r="A101" s="23" t="s">
        <v>30</v>
      </c>
      <c r="B101" s="24"/>
      <c r="C101" s="24"/>
      <c r="D101" s="24"/>
      <c r="E101" s="5">
        <f>E18+E65</f>
        <v>41282000</v>
      </c>
    </row>
    <row r="102" spans="1:7" x14ac:dyDescent="0.25">
      <c r="A102" s="23" t="s">
        <v>31</v>
      </c>
      <c r="B102" s="24"/>
      <c r="C102" s="24"/>
      <c r="D102" s="24"/>
      <c r="E102" s="5">
        <f>E19+E28+E66+E84+E94</f>
        <v>880200000</v>
      </c>
    </row>
    <row r="103" spans="1:7" ht="15.75" thickBot="1" x14ac:dyDescent="0.3">
      <c r="A103" s="11" t="s">
        <v>32</v>
      </c>
      <c r="B103" s="12"/>
      <c r="C103" s="12"/>
      <c r="D103" s="12"/>
      <c r="E103" s="2">
        <f>E73</f>
        <v>15807000</v>
      </c>
    </row>
    <row r="104" spans="1:7" ht="15.75" thickBot="1" x14ac:dyDescent="0.3">
      <c r="A104" s="13" t="s">
        <v>33</v>
      </c>
      <c r="B104" s="14"/>
      <c r="C104" s="14"/>
      <c r="D104" s="14"/>
      <c r="E104" s="6">
        <f>SUM(E98:E103)</f>
        <v>1550839000</v>
      </c>
      <c r="F104" s="10" t="s">
        <v>175</v>
      </c>
      <c r="G104" s="34"/>
    </row>
  </sheetData>
  <sortState ref="A24:E25">
    <sortCondition ref="A24:A25"/>
  </sortState>
  <mergeCells count="36">
    <mergeCell ref="A66:D66"/>
    <mergeCell ref="A1:E1"/>
    <mergeCell ref="A15:D15"/>
    <mergeCell ref="A16:D16"/>
    <mergeCell ref="A17:D17"/>
    <mergeCell ref="A19:D19"/>
    <mergeCell ref="A20:D20"/>
    <mergeCell ref="A23:E23"/>
    <mergeCell ref="A29:D29"/>
    <mergeCell ref="A32:E32"/>
    <mergeCell ref="A62:D62"/>
    <mergeCell ref="A64:D64"/>
    <mergeCell ref="A94:D94"/>
    <mergeCell ref="A95:D95"/>
    <mergeCell ref="A67:D67"/>
    <mergeCell ref="A69:E69"/>
    <mergeCell ref="A80:D80"/>
    <mergeCell ref="A84:D84"/>
    <mergeCell ref="A85:D85"/>
    <mergeCell ref="A82:D82"/>
    <mergeCell ref="A103:D103"/>
    <mergeCell ref="A104:D104"/>
    <mergeCell ref="A63:D63"/>
    <mergeCell ref="A65:D65"/>
    <mergeCell ref="A18:D18"/>
    <mergeCell ref="A81:D81"/>
    <mergeCell ref="A83:D83"/>
    <mergeCell ref="A27:D27"/>
    <mergeCell ref="A28:D28"/>
    <mergeCell ref="A93:D93"/>
    <mergeCell ref="A87:E87"/>
    <mergeCell ref="A98:D98"/>
    <mergeCell ref="A99:D99"/>
    <mergeCell ref="A100:D100"/>
    <mergeCell ref="A101:D101"/>
    <mergeCell ref="A102:D10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ELTE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Förhécz Ágota</dc:creator>
  <cp:lastModifiedBy>Zakáné Buzás Krisztina</cp:lastModifiedBy>
  <dcterms:created xsi:type="dcterms:W3CDTF">2018-08-10T08:03:32Z</dcterms:created>
  <dcterms:modified xsi:type="dcterms:W3CDTF">2018-08-13T09:46:28Z</dcterms:modified>
</cp:coreProperties>
</file>